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975C3680-A432-4B5A-A2AA-6EAA81A726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<sst xmlns="http://schemas.openxmlformats.org/spreadsheetml/2006/main" count="51" uniqueCount="42">
  <si>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</si>
  <si>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</si>
  <si>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</si>
  <si>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</si>
  <si>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</si>
  <si>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</si>
  <si>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</si>
  <si>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</si>
  <si>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</si>
  <si>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</si>
  <si>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</si>
  <si>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</si>
  <si>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</si>
  <si>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</si>
  <si>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</si>
  <si>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</si>
  <si>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</si>
  <si>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</si>
  <si>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</si>
  <si>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</si>
  <si>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</si>
  <si>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</si>
  <si>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</si>
  <si>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</si>
  <si>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</si>
  <si>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</si>
  <si>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</si>
  <si>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</si>
  <si>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</si>
  <si>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</si>
  <si>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</si>
  <si>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</si>
  <si>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</si>
  <si>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</si>
  <si>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KAYSERİ SEFERİ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</si>
  <si>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</si>
  <si>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01,06,2022</t>
  </si>
  <si>
    <t>SEÇİL KAYNAK</t>
  </si>
  <si>
    <t>KÖSELER OLUK</t>
  </si>
  <si>
    <t>ZİRVE OLUK</t>
  </si>
  <si>
    <t>ALIŞVERİŞ</t>
  </si>
  <si>
    <t>H.İBRAHİM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</si>
</sst>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F2" sqref="F2:I2"/>
      <selection pane="bottomLeft" activeCell="M11" sqref="M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35</v>
      </c>
      <c r="B1" s="83" t="s">
        <v>34</v>
      </c>
      <c r="C1" s="84"/>
      <c r="D1" s="85"/>
      <c r="E1" s="1"/>
      <c r="F1" s="50" t="s">
        <v>0</v>
      </c>
      <c r="G1" s="51"/>
      <c r="H1" s="52" t="s">
        <v>1</v>
      </c>
      <c r="I1" s="53" t="s">
        <v>36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24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22</v>
      </c>
      <c r="E3" s="5"/>
      <c r="F3" s="3" t="s">
        <v>7</v>
      </c>
      <c r="G3" s="3" t="s">
        <v>8</v>
      </c>
      <c r="H3" s="3" t="s">
        <v>32</v>
      </c>
      <c r="I3" s="3" t="s">
        <v>9</v>
      </c>
      <c r="J3" s="54"/>
    </row>
    <row r="4" spans="1:14" ht="18.75" x14ac:dyDescent="0.3">
      <c r="A4" s="6" t="s">
        <v>37</v>
      </c>
      <c r="B4" s="49" t="s">
        <v>36</v>
      </c>
      <c r="C4" s="7"/>
      <c r="D4" s="8">
        <v>8598</v>
      </c>
      <c r="E4" s="5"/>
      <c r="F4" s="71" t="str">
        <f t="shared" ref="F4:F9" si="0">A4</f>
        <v>SEÇİL KAYNAK</v>
      </c>
      <c r="G4" s="14"/>
      <c r="H4" s="10"/>
      <c r="I4" s="56">
        <f>D4-G4-H4</f>
        <v>8598</v>
      </c>
      <c r="J4" s="69"/>
      <c r="K4" s="68"/>
    </row>
    <row r="5" spans="1:14" ht="18.75" x14ac:dyDescent="0.3">
      <c r="A5" s="6" t="s">
        <v>38</v>
      </c>
      <c r="B5" s="49" t="s">
        <v>36</v>
      </c>
      <c r="C5" s="7"/>
      <c r="D5" s="8">
        <v>3740</v>
      </c>
      <c r="E5" s="5"/>
      <c r="F5" s="71" t="str">
        <f t="shared" si="0"/>
        <v>KÖSELER OLUK</v>
      </c>
      <c r="G5" s="14"/>
      <c r="H5" s="10"/>
      <c r="I5" s="56">
        <f>D5-G5-H5</f>
        <v>3740</v>
      </c>
      <c r="J5" s="72"/>
      <c r="K5" s="68"/>
      <c r="N5" t="s">
        <v>33</v>
      </c>
    </row>
    <row r="6" spans="1:14" ht="18.75" x14ac:dyDescent="0.3">
      <c r="A6" s="6" t="s">
        <v>39</v>
      </c>
      <c r="B6" s="49" t="s">
        <v>36</v>
      </c>
      <c r="C6" s="7"/>
      <c r="D6" s="8">
        <v>28670</v>
      </c>
      <c r="E6" s="5"/>
      <c r="F6" s="71" t="str">
        <f t="shared" si="0"/>
        <v>ZİRVE OLUK</v>
      </c>
      <c r="G6" s="14"/>
      <c r="H6" s="10">
        <v>12280</v>
      </c>
      <c r="I6" s="56">
        <f>D6-G6-H6</f>
        <v>16390</v>
      </c>
      <c r="J6" s="73"/>
      <c r="K6" s="68"/>
    </row>
    <row r="7" spans="1:14" ht="18.75" x14ac:dyDescent="0.3">
      <c r="A7" s="6"/>
      <c r="B7" s="49"/>
      <c r="C7" s="7"/>
      <c r="D7" s="8"/>
      <c r="E7" s="5"/>
      <c r="F7" s="71"/>
      <c r="G7" s="14"/>
      <c r="H7" s="10"/>
      <c r="I7" s="56">
        <f t="shared" ref="I7:I9" si="1">D7-G7-H7</f>
        <v>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/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/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23</v>
      </c>
      <c r="G17" s="9">
        <v>2010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41008</v>
      </c>
      <c r="E19" s="19"/>
      <c r="F19" s="57" t="s">
        <v>10</v>
      </c>
      <c r="G19" s="58">
        <f>G4+G5+G6+G7+G8+G9+G10+G11+G12+G13+G15+G14+G17</f>
        <v>2010</v>
      </c>
      <c r="H19" s="59">
        <f>SUM(H4:H18)</f>
        <v>12280</v>
      </c>
      <c r="I19" s="60">
        <f>SUM(I4:I18)</f>
        <v>28728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303132</v>
      </c>
      <c r="C22" s="3">
        <v>303749</v>
      </c>
      <c r="D22" s="22">
        <f>B22-C22</f>
        <v>-617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1280</v>
      </c>
      <c r="C23" s="26"/>
      <c r="D23" s="27">
        <f>B23/D22</f>
        <v>-2.0745542949756888</v>
      </c>
      <c r="F23" s="28" t="s">
        <v>19</v>
      </c>
      <c r="G23" s="29">
        <v>1630</v>
      </c>
      <c r="H23" s="29"/>
      <c r="I23" s="12"/>
    </row>
    <row r="24" spans="1:10" ht="19.5" thickBot="1" x14ac:dyDescent="0.3">
      <c r="A24" s="79" t="s">
        <v>20</v>
      </c>
      <c r="B24" s="30">
        <f>G30</f>
        <v>2010</v>
      </c>
      <c r="C24" s="31">
        <f>D19</f>
        <v>41008</v>
      </c>
      <c r="D24" s="32">
        <f>SUM(B24/C24)</f>
        <v>4.9014826375341394E-2</v>
      </c>
      <c r="F24" s="33" t="s">
        <v>21</v>
      </c>
      <c r="G24" s="9">
        <v>55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40</v>
      </c>
      <c r="G25" s="9">
        <v>325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29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2010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30</v>
      </c>
      <c r="B32" s="67">
        <f>B30+G35</f>
        <v>0</v>
      </c>
      <c r="C32" s="44"/>
      <c r="F32" s="9"/>
      <c r="G32" s="46"/>
    </row>
    <row r="33" spans="1:10" ht="18.75" x14ac:dyDescent="0.3">
      <c r="F33" s="75" t="s">
        <v>26</v>
      </c>
      <c r="G33" s="46">
        <f>G30</f>
        <v>2010</v>
      </c>
    </row>
    <row r="34" spans="1:10" ht="18.75" x14ac:dyDescent="0.3">
      <c r="A34" s="62" t="s">
        <v>41</v>
      </c>
      <c r="F34" s="75"/>
      <c r="G34" s="46"/>
      <c r="J34" s="62" t="s">
        <v>28</v>
      </c>
    </row>
    <row r="35" spans="1:10" ht="18.75" x14ac:dyDescent="0.3">
      <c r="A35" s="62" t="s">
        <v>27</v>
      </c>
      <c r="F35" s="75" t="s">
        <v>25</v>
      </c>
      <c r="G35" s="46">
        <f>G19-G33</f>
        <v>0</v>
      </c>
      <c r="J35" s="62" t="s">
        <v>31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2022-06-02T06:36:00Z</cp:lastPrinted>
  <dcterms:created xsi:type="dcterms:W3CDTF">2015-06-05T18:17:20Z</dcterms:created>
  <dcterms:modified xsi:type="dcterms:W3CDTF">2022-06-02T12:10:25Z</dcterms:modified>
</cp:coreProperties>
</file>